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9690" windowHeight="6300"/>
  </bookViews>
  <sheets>
    <sheet name="devis" sheetId="1" r:id="rId1"/>
  </sheets>
  <definedNames>
    <definedName name="_xlnm.Print_Area" localSheetId="0">devis!$A$1:$F$138</definedName>
    <definedName name="_xlnm.Print_Titles" localSheetId="0">devis!$6:$6</definedName>
  </definedNames>
  <calcPr calcId="124519"/>
</workbook>
</file>

<file path=xl/calcChain.xml><?xml version="1.0" encoding="utf-8"?>
<calcChain xmlns="http://schemas.openxmlformats.org/spreadsheetml/2006/main">
  <c r="F105" i="1"/>
  <c r="F106"/>
  <c r="F107"/>
  <c r="F108"/>
  <c r="F109"/>
  <c r="F110"/>
  <c r="F111"/>
  <c r="F112"/>
  <c r="F113"/>
  <c r="F114"/>
  <c r="F115"/>
  <c r="F90"/>
  <c r="F91"/>
  <c r="F93" s="1"/>
  <c r="F55"/>
  <c r="F67"/>
  <c r="F24"/>
  <c r="F40"/>
  <c r="F41"/>
  <c r="F42"/>
  <c r="F32"/>
  <c r="F31"/>
  <c r="F30"/>
  <c r="F26"/>
  <c r="F25"/>
  <c r="F20"/>
  <c r="F19"/>
  <c r="F18"/>
  <c r="F17"/>
  <c r="F16"/>
  <c r="F10"/>
  <c r="F11"/>
  <c r="F8"/>
  <c r="F69"/>
  <c r="F70"/>
  <c r="F46"/>
  <c r="F47" s="1"/>
  <c r="F52"/>
  <c r="F54"/>
  <c r="F59"/>
  <c r="F60"/>
  <c r="F89"/>
  <c r="F104"/>
  <c r="F74"/>
  <c r="F79"/>
  <c r="F34" l="1"/>
  <c r="F83"/>
  <c r="F120" s="1"/>
  <c r="F56"/>
  <c r="F27"/>
  <c r="F117"/>
  <c r="F21"/>
  <c r="F43"/>
  <c r="F61"/>
  <c r="F12"/>
  <c r="F13" s="1"/>
</calcChain>
</file>

<file path=xl/sharedStrings.xml><?xml version="1.0" encoding="utf-8"?>
<sst xmlns="http://schemas.openxmlformats.org/spreadsheetml/2006/main" count="137" uniqueCount="94">
  <si>
    <t>N0</t>
  </si>
  <si>
    <t>DESIGNATION DES OUVRAGES</t>
  </si>
  <si>
    <t>Uté</t>
  </si>
  <si>
    <t>Qté</t>
  </si>
  <si>
    <t>P.U</t>
  </si>
  <si>
    <t>P.T</t>
  </si>
  <si>
    <t>ml</t>
  </si>
  <si>
    <t>COUVERTURE</t>
  </si>
  <si>
    <t>PLAFOND</t>
  </si>
  <si>
    <t>REVETEMENT DE SOL</t>
  </si>
  <si>
    <t>Sous pavement en moellons, ép. 15 cm</t>
  </si>
  <si>
    <t>HUISSERIES</t>
  </si>
  <si>
    <t>Pce</t>
  </si>
  <si>
    <t>PEINTURE</t>
  </si>
  <si>
    <t>ELECTRICITE</t>
  </si>
  <si>
    <t>Fil VOB diam. 1,5 mm²</t>
  </si>
  <si>
    <t>Fil VOB diam. 2,5 mm²</t>
  </si>
  <si>
    <t>Prise mono encastrée + terre</t>
  </si>
  <si>
    <t>Interrupteur simple encastré</t>
  </si>
  <si>
    <t>Boîte de dérivation</t>
  </si>
  <si>
    <t>Boîte d'encastrement</t>
  </si>
  <si>
    <t>FF</t>
  </si>
  <si>
    <t>imposte, verre à vitre et antivols en tubes de 20 x 20mm</t>
  </si>
  <si>
    <t>pce</t>
  </si>
  <si>
    <t>Tuyau pvc diam. 3/4" ou 5/8" + accessoires</t>
  </si>
  <si>
    <t>Coffret divisionnaire de 24 départs + fusibles fix-o-rail</t>
  </si>
  <si>
    <t>Implantation du piquet de terre</t>
  </si>
  <si>
    <r>
      <t>m</t>
    </r>
    <r>
      <rPr>
        <vertAlign val="superscript"/>
        <sz val="9"/>
        <rFont val="Arial"/>
        <family val="2"/>
      </rPr>
      <t>2</t>
    </r>
  </si>
  <si>
    <r>
      <t>m</t>
    </r>
    <r>
      <rPr>
        <vertAlign val="superscript"/>
        <sz val="9"/>
        <rFont val="Arial"/>
        <family val="2"/>
      </rPr>
      <t>3</t>
    </r>
  </si>
  <si>
    <t>Maçonnerie de claustras d'aération + cadre et moustiquaire</t>
  </si>
  <si>
    <t>Peinture latex sur murs intérieurs et extérieur</t>
  </si>
  <si>
    <t>Câble VFVB diam. 4 x 6 mm2</t>
  </si>
  <si>
    <t>Faux plafond en lamelle de bois sur gîtage en bois</t>
  </si>
  <si>
    <t xml:space="preserve">Enduit au mortier de ciment lissé à l'intérieur et à l'extérieur </t>
  </si>
  <si>
    <t>Revêtement en carreaux de faïence dans les sanitaires</t>
  </si>
  <si>
    <t>et cadre en profilé HS</t>
  </si>
  <si>
    <t xml:space="preserve">Peinture émail sur les huisseries métalliques, gouttières </t>
  </si>
  <si>
    <t>et sur planche de rive métallique</t>
  </si>
  <si>
    <t xml:space="preserve">TOTAL GENERAL </t>
  </si>
  <si>
    <t xml:space="preserve">Fenêtre métallique vitrée de1.00 x 1.10m </t>
  </si>
  <si>
    <t xml:space="preserve">Fenêtre métallique vitrée de 1,00x 4.90m </t>
  </si>
  <si>
    <t>CHARPENTE EN BOIS</t>
  </si>
  <si>
    <t>Fermes et demi fermes en madriers</t>
  </si>
  <si>
    <t>Pannes chaivrons</t>
  </si>
  <si>
    <t>Rampants en madriers</t>
  </si>
  <si>
    <r>
      <t>Couverture en t</t>
    </r>
    <r>
      <rPr>
        <sz val="9"/>
        <rFont val="Arial"/>
        <family val="2"/>
      </rPr>
      <t>ô</t>
    </r>
    <r>
      <rPr>
        <sz val="9"/>
        <rFont val="Arial"/>
        <family val="2"/>
      </rPr>
      <t>les tuile (Nouveau)+ faitières</t>
    </r>
  </si>
  <si>
    <t>TRAVAUX PRELIMINAIRE</t>
  </si>
  <si>
    <t>Installation du chantier et repli de chantier</t>
  </si>
  <si>
    <t>terrassement et nivellement du terrain</t>
  </si>
  <si>
    <t>S/TOTAL</t>
  </si>
  <si>
    <t>FONDATION ET ELEVATION</t>
  </si>
  <si>
    <t>Fouille de fondations jusqu’ au bon de sol</t>
  </si>
  <si>
    <t>Fondation en moellons liées au mortier de ciment dose à 300kg/m3</t>
  </si>
  <si>
    <t>Roofing contre humidité</t>
  </si>
  <si>
    <t>II</t>
  </si>
  <si>
    <t>I</t>
  </si>
  <si>
    <t xml:space="preserve">Maçonnerie du murs en briques cuites, ép. 20cm </t>
  </si>
  <si>
    <t>BETON NON ARME ET ARME</t>
  </si>
  <si>
    <t>III</t>
  </si>
  <si>
    <t>colonnes</t>
  </si>
  <si>
    <t>REVETEMENT DES MURS</t>
  </si>
  <si>
    <t>IV</t>
  </si>
  <si>
    <t>V</t>
  </si>
  <si>
    <t>VI</t>
  </si>
  <si>
    <t>VII</t>
  </si>
  <si>
    <t>VIII</t>
  </si>
  <si>
    <t>IX</t>
  </si>
  <si>
    <t>X</t>
  </si>
  <si>
    <t>XI</t>
  </si>
  <si>
    <t>m3</t>
  </si>
  <si>
    <t>pc</t>
  </si>
  <si>
    <t>Raccordement auRseau EWASA</t>
  </si>
  <si>
    <t>Par</t>
  </si>
  <si>
    <t>linteau</t>
  </si>
  <si>
    <t xml:space="preserve">S/TOTAL </t>
  </si>
  <si>
    <t xml:space="preserve">S/TOTL </t>
  </si>
  <si>
    <t>Descente en tuyaux PVC diam 110 mm + accessoires</t>
  </si>
  <si>
    <t>porte métallique double vitrée de 2.7m x 2.40m avec</t>
  </si>
  <si>
    <t>Lampe</t>
  </si>
  <si>
    <t>pavement en carreaux</t>
  </si>
  <si>
    <t>m2</t>
  </si>
  <si>
    <t xml:space="preserve">Porte isoplane de 0.90 x 2.10m  </t>
  </si>
  <si>
    <t xml:space="preserve">Fenêtre métallique vitrée de 1.8m x 2m </t>
  </si>
  <si>
    <t xml:space="preserve">Fenêtre métallique vitrée de0.8m x 90m </t>
  </si>
  <si>
    <t>Plinthe saillante rapportée en carreaux</t>
  </si>
  <si>
    <t>Implantation du bâtiment</t>
  </si>
  <si>
    <t>Semelles  en béton</t>
  </si>
  <si>
    <t>gouttière métalliques</t>
  </si>
  <si>
    <t>Vernis sur faux plafond et porte intérieur</t>
  </si>
  <si>
    <t>Nous disons la somme de vingt cinq millions cent quatre vingt sept mille cinq cent  francs Rwandais</t>
  </si>
  <si>
    <t>AJUWAMUNGU EMMANUEL</t>
  </si>
  <si>
    <t>Fait à Rubavu, le 23,Janvier, 2018</t>
  </si>
  <si>
    <t>DEVIS ESTIMATIF ET QUANTITATIF DES TRAVAUX DE CONSTRUCTION D'UNE MAISON D'HABITATION</t>
  </si>
  <si>
    <t>SISE  A GISENYI DISTRICT DE RUBAVU POUR LE COMPTE DE Mme.NTWARI SULAYMAN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</si>
</sst>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8" fillId="0" borderId="1" xfId="0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1" xfId="0" applyFont="1" applyFill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Fill="1" applyBorder="1"/>
    <xf numFmtId="3" fontId="8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3" fontId="8" fillId="0" borderId="2" xfId="0" applyNumberFormat="1" applyFont="1" applyBorder="1"/>
    <xf numFmtId="0" fontId="8" fillId="0" borderId="2" xfId="0" applyFont="1" applyBorder="1"/>
    <xf numFmtId="0" fontId="7" fillId="0" borderId="2" xfId="0" applyFont="1" applyBorder="1" applyAlignment="1">
      <alignment horizontal="right"/>
    </xf>
    <xf numFmtId="0" fontId="9" fillId="0" borderId="2" xfId="0" applyFont="1" applyBorder="1"/>
    <xf numFmtId="3" fontId="8" fillId="0" borderId="1" xfId="0" applyNumberFormat="1" applyFont="1" applyFill="1" applyBorder="1"/>
    <xf numFmtId="3" fontId="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3"/>
  <sheetViews>
    <sheetView tabSelected="1" topLeftCell="A95" zoomScaleSheetLayoutView="100" workbookViewId="0">
      <selection activeCell="B139" sqref="B139"/>
    </sheetView>
  </sheetViews>
  <sheetFormatPr defaultColWidth="11.42578125" defaultRowHeight="12.75"/>
  <cols>
    <col min="1" max="1" width="5.5703125" style="2" customWidth="1"/>
    <col min="2" max="2" width="48.7109375" style="2" customWidth="1"/>
    <col min="3" max="3" width="5.28515625" style="2" customWidth="1"/>
    <col min="4" max="4" width="6.28515625" style="2" customWidth="1"/>
    <col min="5" max="5" width="9.42578125" style="2" customWidth="1"/>
    <col min="6" max="6" width="15" style="2" customWidth="1"/>
    <col min="7" max="16384" width="11.42578125" style="2"/>
  </cols>
  <sheetData>
    <row r="1" spans="1:6" s="3" customFormat="1">
      <c r="A1" s="46" t="s">
        <v>92</v>
      </c>
      <c r="B1" s="46"/>
      <c r="C1" s="46"/>
      <c r="D1" s="46"/>
      <c r="E1" s="46"/>
      <c r="F1" s="46"/>
    </row>
    <row r="2" spans="1:6" s="3" customFormat="1">
      <c r="A2" s="46" t="s">
        <v>93</v>
      </c>
      <c r="B2" s="46"/>
      <c r="C2" s="46"/>
      <c r="D2" s="46"/>
      <c r="E2" s="46"/>
      <c r="F2" s="46"/>
    </row>
    <row r="3" spans="1:6" s="3" customFormat="1">
      <c r="A3" s="44"/>
      <c r="B3" s="45"/>
      <c r="C3" s="45"/>
      <c r="D3" s="45"/>
      <c r="E3" s="45"/>
      <c r="F3" s="45"/>
    </row>
    <row r="4" spans="1:6" hidden="1">
      <c r="A4" s="42"/>
      <c r="B4" s="43"/>
      <c r="C4" s="43"/>
      <c r="D4" s="43"/>
      <c r="E4" s="43"/>
      <c r="F4" s="43"/>
    </row>
    <row r="5" spans="1:6" hidden="1">
      <c r="A5" s="12"/>
      <c r="B5" s="12"/>
      <c r="C5" s="12"/>
      <c r="D5" s="12"/>
      <c r="E5" s="12"/>
      <c r="F5" s="12"/>
    </row>
    <row r="6" spans="1:6" s="6" customFormat="1" ht="12">
      <c r="A6" s="13" t="s">
        <v>0</v>
      </c>
      <c r="B6" s="13" t="s">
        <v>1</v>
      </c>
      <c r="C6" s="11" t="s">
        <v>2</v>
      </c>
      <c r="D6" s="11" t="s">
        <v>3</v>
      </c>
      <c r="E6" s="11" t="s">
        <v>4</v>
      </c>
      <c r="F6" s="11" t="s">
        <v>5</v>
      </c>
    </row>
    <row r="7" spans="1:6" s="7" customFormat="1" ht="12">
      <c r="A7" s="13" t="s">
        <v>55</v>
      </c>
      <c r="B7" s="13" t="s">
        <v>46</v>
      </c>
      <c r="C7" s="14"/>
      <c r="D7" s="14"/>
      <c r="E7" s="14"/>
      <c r="F7" s="14"/>
    </row>
    <row r="8" spans="1:6" s="7" customFormat="1" ht="12">
      <c r="A8" s="14">
        <v>1</v>
      </c>
      <c r="B8" s="14" t="s">
        <v>47</v>
      </c>
      <c r="C8" s="14" t="s">
        <v>21</v>
      </c>
      <c r="D8" s="14">
        <v>1</v>
      </c>
      <c r="E8" s="15">
        <v>250000</v>
      </c>
      <c r="F8" s="15">
        <f>E8*D8</f>
        <v>250000</v>
      </c>
    </row>
    <row r="9" spans="1:6" s="7" customFormat="1" ht="12" hidden="1">
      <c r="A9" s="14"/>
      <c r="B9" s="14"/>
      <c r="C9" s="14"/>
      <c r="D9" s="14"/>
      <c r="E9" s="14"/>
      <c r="F9" s="14"/>
    </row>
    <row r="10" spans="1:6" s="7" customFormat="1" ht="12">
      <c r="A10" s="14">
        <v>2</v>
      </c>
      <c r="B10" s="14" t="s">
        <v>48</v>
      </c>
      <c r="C10" s="14" t="s">
        <v>21</v>
      </c>
      <c r="D10" s="14">
        <v>1</v>
      </c>
      <c r="E10" s="14">
        <v>250000</v>
      </c>
      <c r="F10" s="14">
        <f>PRODUCT(E10,D10)</f>
        <v>250000</v>
      </c>
    </row>
    <row r="11" spans="1:6" s="7" customFormat="1" ht="12">
      <c r="A11" s="14">
        <v>3</v>
      </c>
      <c r="B11" s="14" t="s">
        <v>85</v>
      </c>
      <c r="C11" s="14" t="s">
        <v>21</v>
      </c>
      <c r="D11" s="14">
        <v>1</v>
      </c>
      <c r="E11" s="14">
        <v>100000</v>
      </c>
      <c r="F11" s="15">
        <f>PRODUCT(E11,D11)</f>
        <v>100000</v>
      </c>
    </row>
    <row r="12" spans="1:6" s="6" customFormat="1" ht="12">
      <c r="A12" s="13"/>
      <c r="B12" s="11" t="s">
        <v>49</v>
      </c>
      <c r="C12" s="13"/>
      <c r="D12" s="13"/>
      <c r="E12" s="16"/>
      <c r="F12" s="16">
        <f>SUM(F11,F10,F8)</f>
        <v>600000</v>
      </c>
    </row>
    <row r="13" spans="1:6" s="7" customFormat="1" ht="12" hidden="1">
      <c r="A13" s="14"/>
      <c r="B13" s="14"/>
      <c r="C13" s="14"/>
      <c r="D13" s="14"/>
      <c r="E13" s="15"/>
      <c r="F13" s="15">
        <f>SUM(F11:F12)</f>
        <v>700000</v>
      </c>
    </row>
    <row r="14" spans="1:6" s="7" customFormat="1" ht="12">
      <c r="A14" s="14" t="s">
        <v>54</v>
      </c>
      <c r="B14" s="13" t="s">
        <v>50</v>
      </c>
      <c r="C14" s="14"/>
      <c r="D14" s="14"/>
      <c r="E14" s="15"/>
      <c r="F14" s="15"/>
    </row>
    <row r="15" spans="1:6" s="7" customFormat="1" ht="12" hidden="1">
      <c r="A15" s="14"/>
      <c r="B15" s="14"/>
      <c r="C15" s="14"/>
      <c r="D15" s="14"/>
      <c r="E15" s="15"/>
      <c r="F15" s="15"/>
    </row>
    <row r="16" spans="1:6" s="7" customFormat="1" ht="12">
      <c r="A16" s="14">
        <v>1</v>
      </c>
      <c r="B16" s="14" t="s">
        <v>51</v>
      </c>
      <c r="C16" s="14" t="s">
        <v>69</v>
      </c>
      <c r="D16" s="14">
        <v>100</v>
      </c>
      <c r="E16" s="15">
        <v>2500</v>
      </c>
      <c r="F16" s="15">
        <f>PRODUCT(E16,D16)</f>
        <v>250000</v>
      </c>
    </row>
    <row r="17" spans="1:6" s="7" customFormat="1" ht="13.5">
      <c r="A17" s="14">
        <v>2</v>
      </c>
      <c r="B17" s="14" t="s">
        <v>52</v>
      </c>
      <c r="C17" s="14" t="s">
        <v>28</v>
      </c>
      <c r="D17" s="14">
        <v>95</v>
      </c>
      <c r="E17" s="15">
        <v>38000</v>
      </c>
      <c r="F17" s="15">
        <f>PRODUCT(E17,D17)</f>
        <v>3610000</v>
      </c>
    </row>
    <row r="18" spans="1:6" s="7" customFormat="1" ht="12">
      <c r="A18" s="14">
        <v>3</v>
      </c>
      <c r="B18" s="14" t="s">
        <v>53</v>
      </c>
      <c r="C18" s="14" t="s">
        <v>6</v>
      </c>
      <c r="D18" s="14">
        <v>135</v>
      </c>
      <c r="E18" s="15">
        <v>2500</v>
      </c>
      <c r="F18" s="15">
        <f>PRODUCT(E18,D18)</f>
        <v>337500</v>
      </c>
    </row>
    <row r="19" spans="1:6" s="7" customFormat="1" ht="12">
      <c r="A19" s="14">
        <v>4</v>
      </c>
      <c r="B19" s="19" t="s">
        <v>56</v>
      </c>
      <c r="C19" s="14" t="s">
        <v>69</v>
      </c>
      <c r="D19" s="14">
        <v>92</v>
      </c>
      <c r="E19" s="15">
        <v>42000</v>
      </c>
      <c r="F19" s="15">
        <f>PRODUCT(E19,D19)</f>
        <v>3864000</v>
      </c>
    </row>
    <row r="20" spans="1:6" s="7" customFormat="1" ht="12">
      <c r="A20" s="14">
        <v>5</v>
      </c>
      <c r="B20" s="19" t="s">
        <v>29</v>
      </c>
      <c r="C20" s="14" t="s">
        <v>70</v>
      </c>
      <c r="D20" s="14">
        <v>25</v>
      </c>
      <c r="E20" s="15">
        <v>1000</v>
      </c>
      <c r="F20" s="15">
        <f>PRODUCT(E20,D20)</f>
        <v>25000</v>
      </c>
    </row>
    <row r="21" spans="1:6" s="6" customFormat="1" ht="12">
      <c r="A21" s="13"/>
      <c r="B21" s="41" t="s">
        <v>49</v>
      </c>
      <c r="C21" s="13"/>
      <c r="D21" s="13"/>
      <c r="E21" s="16"/>
      <c r="F21" s="16">
        <f>SUM(F20,F19,F18,F17,F16,F14)</f>
        <v>8086500</v>
      </c>
    </row>
    <row r="22" spans="1:6" s="7" customFormat="1" ht="12" hidden="1">
      <c r="A22" s="14"/>
      <c r="B22" s="14"/>
      <c r="C22" s="14"/>
      <c r="D22" s="14"/>
      <c r="E22" s="15"/>
      <c r="F22" s="15"/>
    </row>
    <row r="23" spans="1:6" s="7" customFormat="1" ht="12">
      <c r="A23" s="13" t="s">
        <v>58</v>
      </c>
      <c r="B23" s="13" t="s">
        <v>57</v>
      </c>
      <c r="C23" s="14"/>
      <c r="D23" s="14"/>
      <c r="E23" s="15"/>
      <c r="F23" s="15"/>
    </row>
    <row r="24" spans="1:6" s="7" customFormat="1" ht="12">
      <c r="A24" s="14">
        <v>1</v>
      </c>
      <c r="B24" s="14" t="s">
        <v>86</v>
      </c>
      <c r="C24" s="14" t="s">
        <v>69</v>
      </c>
      <c r="D24" s="14">
        <v>0.9</v>
      </c>
      <c r="E24" s="15">
        <v>250000</v>
      </c>
      <c r="F24" s="15">
        <f>PRODUCT(D24,E24)</f>
        <v>225000</v>
      </c>
    </row>
    <row r="25" spans="1:6" s="7" customFormat="1" ht="12">
      <c r="A25" s="14">
        <v>2</v>
      </c>
      <c r="B25" s="14" t="s">
        <v>59</v>
      </c>
      <c r="C25" s="14" t="s">
        <v>69</v>
      </c>
      <c r="D25" s="14">
        <v>1.1000000000000001</v>
      </c>
      <c r="E25" s="15">
        <v>250000</v>
      </c>
      <c r="F25" s="15">
        <f>PRODUCT(E25,D25)</f>
        <v>275000</v>
      </c>
    </row>
    <row r="26" spans="1:6" s="7" customFormat="1" ht="12">
      <c r="A26" s="14">
        <v>3</v>
      </c>
      <c r="B26" s="14" t="s">
        <v>73</v>
      </c>
      <c r="C26" s="14" t="s">
        <v>69</v>
      </c>
      <c r="D26" s="14">
        <v>2</v>
      </c>
      <c r="E26" s="15">
        <v>250000</v>
      </c>
      <c r="F26" s="15">
        <f>PRODUCT(E26,D26)</f>
        <v>500000</v>
      </c>
    </row>
    <row r="27" spans="1:6" s="7" customFormat="1" ht="12">
      <c r="A27" s="14"/>
      <c r="B27" s="11" t="s">
        <v>74</v>
      </c>
      <c r="C27" s="14"/>
      <c r="D27" s="14"/>
      <c r="E27" s="15"/>
      <c r="F27" s="16">
        <f>SUM(F24:F26)</f>
        <v>1000000</v>
      </c>
    </row>
    <row r="28" spans="1:6" s="7" customFormat="1" ht="12" hidden="1">
      <c r="A28" s="14"/>
      <c r="B28" s="11"/>
      <c r="C28" s="14"/>
      <c r="D28" s="14"/>
      <c r="E28" s="15"/>
      <c r="F28" s="16"/>
    </row>
    <row r="29" spans="1:6" s="7" customFormat="1" ht="12">
      <c r="A29" s="13" t="s">
        <v>61</v>
      </c>
      <c r="B29" s="18" t="s">
        <v>41</v>
      </c>
      <c r="C29" s="14"/>
      <c r="D29" s="14"/>
      <c r="E29" s="15"/>
      <c r="F29" s="15"/>
    </row>
    <row r="30" spans="1:6" s="7" customFormat="1" ht="12">
      <c r="A30" s="14">
        <v>1</v>
      </c>
      <c r="B30" s="14" t="s">
        <v>42</v>
      </c>
      <c r="C30" s="14" t="s">
        <v>6</v>
      </c>
      <c r="D30" s="14">
        <v>150</v>
      </c>
      <c r="E30" s="15">
        <v>3000</v>
      </c>
      <c r="F30" s="15">
        <f>PRODUCT(E30,D30)</f>
        <v>450000</v>
      </c>
    </row>
    <row r="31" spans="1:6" s="7" customFormat="1" ht="12">
      <c r="A31" s="14">
        <v>2</v>
      </c>
      <c r="B31" s="14" t="s">
        <v>43</v>
      </c>
      <c r="C31" s="14" t="s">
        <v>6</v>
      </c>
      <c r="D31" s="14">
        <v>80</v>
      </c>
      <c r="E31" s="15">
        <v>3000</v>
      </c>
      <c r="F31" s="15">
        <f>PRODUCT(E31,D31)</f>
        <v>240000</v>
      </c>
    </row>
    <row r="32" spans="1:6" s="7" customFormat="1" ht="12">
      <c r="A32" s="14">
        <v>3</v>
      </c>
      <c r="B32" s="14" t="s">
        <v>44</v>
      </c>
      <c r="C32" s="14" t="s">
        <v>6</v>
      </c>
      <c r="D32" s="14">
        <v>60</v>
      </c>
      <c r="E32" s="15">
        <v>3000</v>
      </c>
      <c r="F32" s="15">
        <f>PRODUCT(E32,D32)</f>
        <v>180000</v>
      </c>
    </row>
    <row r="33" spans="1:6" s="7" customFormat="1" ht="12" hidden="1">
      <c r="A33" s="14"/>
      <c r="B33" s="19"/>
      <c r="C33" s="14"/>
      <c r="D33" s="14"/>
      <c r="E33" s="15"/>
      <c r="F33" s="15"/>
    </row>
    <row r="34" spans="1:6" s="7" customFormat="1" ht="12">
      <c r="A34" s="14"/>
      <c r="B34" s="11" t="s">
        <v>75</v>
      </c>
      <c r="C34" s="14"/>
      <c r="D34" s="14"/>
      <c r="E34" s="15"/>
      <c r="F34" s="16">
        <f>SUM(F32,F31,F30)</f>
        <v>870000</v>
      </c>
    </row>
    <row r="35" spans="1:6" s="7" customFormat="1" ht="12" hidden="1">
      <c r="A35" s="14"/>
      <c r="B35" s="11"/>
      <c r="C35" s="14"/>
      <c r="D35" s="14"/>
      <c r="E35" s="15"/>
      <c r="F35" s="16"/>
    </row>
    <row r="36" spans="1:6" s="7" customFormat="1" ht="12" hidden="1">
      <c r="A36" s="14"/>
      <c r="B36" s="11"/>
      <c r="C36" s="14"/>
      <c r="D36" s="14"/>
      <c r="E36" s="15"/>
      <c r="F36" s="16"/>
    </row>
    <row r="37" spans="1:6" s="7" customFormat="1" ht="12" hidden="1">
      <c r="A37" s="14"/>
      <c r="B37" s="11"/>
      <c r="C37" s="14"/>
      <c r="D37" s="14"/>
      <c r="E37" s="15"/>
      <c r="F37" s="16"/>
    </row>
    <row r="38" spans="1:6" s="7" customFormat="1" ht="12">
      <c r="A38" s="13" t="s">
        <v>62</v>
      </c>
      <c r="B38" s="18" t="s">
        <v>7</v>
      </c>
      <c r="C38" s="14"/>
      <c r="D38" s="14"/>
      <c r="E38" s="15"/>
      <c r="F38" s="15"/>
    </row>
    <row r="39" spans="1:6" s="7" customFormat="1" ht="12" hidden="1">
      <c r="A39" s="14"/>
      <c r="B39" s="19"/>
      <c r="C39" s="14"/>
      <c r="D39" s="14"/>
      <c r="E39" s="15"/>
      <c r="F39" s="15"/>
    </row>
    <row r="40" spans="1:6" s="7" customFormat="1" ht="13.5">
      <c r="A40" s="14">
        <v>1</v>
      </c>
      <c r="B40" s="19" t="s">
        <v>45</v>
      </c>
      <c r="C40" s="14" t="s">
        <v>27</v>
      </c>
      <c r="D40" s="14">
        <v>200</v>
      </c>
      <c r="E40" s="15">
        <v>7000</v>
      </c>
      <c r="F40" s="15">
        <f>PRODUCT(E40,D40)</f>
        <v>1400000</v>
      </c>
    </row>
    <row r="41" spans="1:6" s="7" customFormat="1" ht="12">
      <c r="A41" s="14">
        <v>2</v>
      </c>
      <c r="B41" s="19" t="s">
        <v>76</v>
      </c>
      <c r="C41" s="14" t="s">
        <v>6</v>
      </c>
      <c r="D41" s="14">
        <v>25</v>
      </c>
      <c r="E41" s="15">
        <v>4500</v>
      </c>
      <c r="F41" s="15">
        <f>PRODUCT(E41,D41)</f>
        <v>112500</v>
      </c>
    </row>
    <row r="42" spans="1:6" s="7" customFormat="1" ht="12">
      <c r="A42" s="14">
        <v>3</v>
      </c>
      <c r="B42" s="19" t="s">
        <v>87</v>
      </c>
      <c r="C42" s="14" t="s">
        <v>6</v>
      </c>
      <c r="D42" s="14">
        <v>63</v>
      </c>
      <c r="E42" s="15">
        <v>9500</v>
      </c>
      <c r="F42" s="15">
        <f>PRODUCT(E42,D42)</f>
        <v>598500</v>
      </c>
    </row>
    <row r="43" spans="1:6" s="7" customFormat="1" ht="12">
      <c r="A43" s="14"/>
      <c r="B43" s="11" t="s">
        <v>49</v>
      </c>
      <c r="C43" s="14"/>
      <c r="D43" s="14"/>
      <c r="E43" s="15"/>
      <c r="F43" s="16">
        <f>SUM(F40:F42)</f>
        <v>2111000</v>
      </c>
    </row>
    <row r="44" spans="1:6" s="7" customFormat="1" ht="12">
      <c r="A44" s="13" t="s">
        <v>63</v>
      </c>
      <c r="B44" s="17" t="s">
        <v>8</v>
      </c>
      <c r="C44" s="14"/>
      <c r="D44" s="14"/>
      <c r="E44" s="15"/>
      <c r="F44" s="15"/>
    </row>
    <row r="45" spans="1:6" s="7" customFormat="1" ht="12" hidden="1">
      <c r="A45" s="14"/>
      <c r="B45" s="14"/>
      <c r="C45" s="14"/>
      <c r="D45" s="14"/>
      <c r="E45" s="15"/>
      <c r="F45" s="15"/>
    </row>
    <row r="46" spans="1:6" s="7" customFormat="1" ht="13.5">
      <c r="A46" s="14">
        <v>1</v>
      </c>
      <c r="B46" s="14" t="s">
        <v>32</v>
      </c>
      <c r="C46" s="14" t="s">
        <v>27</v>
      </c>
      <c r="D46" s="14">
        <v>132</v>
      </c>
      <c r="E46" s="15">
        <v>7000</v>
      </c>
      <c r="F46" s="15">
        <f>D46*E46</f>
        <v>924000</v>
      </c>
    </row>
    <row r="47" spans="1:6" s="7" customFormat="1" ht="12">
      <c r="A47" s="14"/>
      <c r="B47" s="11" t="s">
        <v>74</v>
      </c>
      <c r="C47" s="14"/>
      <c r="D47" s="14"/>
      <c r="E47" s="15"/>
      <c r="F47" s="16">
        <f>SUM(F46:F46)</f>
        <v>924000</v>
      </c>
    </row>
    <row r="48" spans="1:6" s="7" customFormat="1" ht="12" hidden="1">
      <c r="A48" s="14"/>
      <c r="B48" s="11"/>
      <c r="C48" s="14"/>
      <c r="D48" s="14"/>
      <c r="E48" s="15"/>
      <c r="F48" s="16"/>
    </row>
    <row r="49" spans="1:6" s="7" customFormat="1" ht="12" hidden="1">
      <c r="A49" s="14"/>
      <c r="B49" s="11"/>
      <c r="C49" s="14"/>
      <c r="D49" s="14"/>
      <c r="E49" s="15"/>
      <c r="F49" s="16"/>
    </row>
    <row r="50" spans="1:6" s="7" customFormat="1" ht="12">
      <c r="A50" s="13" t="s">
        <v>64</v>
      </c>
      <c r="B50" s="17" t="s">
        <v>9</v>
      </c>
      <c r="C50" s="14"/>
      <c r="D50" s="14"/>
      <c r="E50" s="15"/>
      <c r="F50" s="15"/>
    </row>
    <row r="51" spans="1:6" s="7" customFormat="1" ht="12" hidden="1">
      <c r="A51" s="14"/>
      <c r="B51" s="14"/>
      <c r="C51" s="14"/>
      <c r="D51" s="14"/>
      <c r="E51" s="15"/>
      <c r="F51" s="15"/>
    </row>
    <row r="52" spans="1:6" s="7" customFormat="1" ht="13.5">
      <c r="A52" s="14">
        <v>1</v>
      </c>
      <c r="B52" s="14" t="s">
        <v>10</v>
      </c>
      <c r="C52" s="14" t="s">
        <v>28</v>
      </c>
      <c r="D52" s="14">
        <v>18</v>
      </c>
      <c r="E52" s="15">
        <v>8500</v>
      </c>
      <c r="F52" s="15">
        <f>D52*E52</f>
        <v>153000</v>
      </c>
    </row>
    <row r="53" spans="1:6" s="7" customFormat="1" ht="12" hidden="1">
      <c r="A53" s="14"/>
      <c r="B53" s="14"/>
      <c r="C53" s="14"/>
      <c r="D53" s="20"/>
      <c r="E53" s="15"/>
      <c r="F53" s="15"/>
    </row>
    <row r="54" spans="1:6" s="7" customFormat="1" ht="12">
      <c r="A54" s="14">
        <v>2</v>
      </c>
      <c r="B54" s="14" t="s">
        <v>84</v>
      </c>
      <c r="C54" s="14" t="s">
        <v>6</v>
      </c>
      <c r="D54" s="14">
        <v>28</v>
      </c>
      <c r="E54" s="15">
        <v>3500</v>
      </c>
      <c r="F54" s="15">
        <f>D54*E54</f>
        <v>98000</v>
      </c>
    </row>
    <row r="55" spans="1:6" s="7" customFormat="1" ht="12">
      <c r="A55" s="14">
        <v>3</v>
      </c>
      <c r="B55" s="14" t="s">
        <v>79</v>
      </c>
      <c r="C55" s="14" t="s">
        <v>80</v>
      </c>
      <c r="D55" s="14">
        <v>15</v>
      </c>
      <c r="E55" s="15">
        <v>15000</v>
      </c>
      <c r="F55" s="15">
        <f>PRODUCT(E55,D55)</f>
        <v>225000</v>
      </c>
    </row>
    <row r="56" spans="1:6" s="7" customFormat="1" ht="12">
      <c r="A56" s="14"/>
      <c r="B56" s="11" t="s">
        <v>49</v>
      </c>
      <c r="C56" s="14"/>
      <c r="D56" s="14"/>
      <c r="E56" s="15"/>
      <c r="F56" s="16">
        <f>SUM(F54:F55,F52)</f>
        <v>476000</v>
      </c>
    </row>
    <row r="57" spans="1:6" s="7" customFormat="1" ht="12">
      <c r="A57" s="13" t="s">
        <v>65</v>
      </c>
      <c r="B57" s="17" t="s">
        <v>60</v>
      </c>
      <c r="C57" s="14"/>
      <c r="D57" s="14"/>
      <c r="E57" s="15"/>
      <c r="F57" s="15"/>
    </row>
    <row r="58" spans="1:6" s="7" customFormat="1" ht="12" hidden="1">
      <c r="A58" s="14"/>
      <c r="B58" s="14"/>
      <c r="C58" s="14"/>
      <c r="D58" s="14"/>
      <c r="E58" s="15"/>
      <c r="F58" s="15"/>
    </row>
    <row r="59" spans="1:6" s="7" customFormat="1" ht="13.5">
      <c r="A59" s="14">
        <v>1</v>
      </c>
      <c r="B59" s="14" t="s">
        <v>33</v>
      </c>
      <c r="C59" s="14" t="s">
        <v>27</v>
      </c>
      <c r="D59" s="14">
        <v>910</v>
      </c>
      <c r="E59" s="15">
        <v>4000</v>
      </c>
      <c r="F59" s="15">
        <f>D59*E59</f>
        <v>3640000</v>
      </c>
    </row>
    <row r="60" spans="1:6" s="7" customFormat="1" ht="13.5">
      <c r="A60" s="14">
        <v>2</v>
      </c>
      <c r="B60" s="14" t="s">
        <v>34</v>
      </c>
      <c r="C60" s="14" t="s">
        <v>27</v>
      </c>
      <c r="D60" s="14">
        <v>9</v>
      </c>
      <c r="E60" s="15">
        <v>12000</v>
      </c>
      <c r="F60" s="15">
        <f>D60*E60</f>
        <v>108000</v>
      </c>
    </row>
    <row r="61" spans="1:6" s="7" customFormat="1" ht="12">
      <c r="A61" s="14"/>
      <c r="B61" s="11" t="s">
        <v>74</v>
      </c>
      <c r="C61" s="14"/>
      <c r="D61" s="14"/>
      <c r="E61" s="15"/>
      <c r="F61" s="16">
        <f>SUM(F59:F60)</f>
        <v>3748000</v>
      </c>
    </row>
    <row r="62" spans="1:6" s="7" customFormat="1" ht="12">
      <c r="A62" s="13" t="s">
        <v>66</v>
      </c>
      <c r="B62" s="17" t="s">
        <v>11</v>
      </c>
      <c r="C62" s="14"/>
      <c r="D62" s="14"/>
      <c r="E62" s="15"/>
      <c r="F62" s="15"/>
    </row>
    <row r="63" spans="1:6" s="7" customFormat="1" ht="12" hidden="1">
      <c r="A63" s="13"/>
      <c r="B63" s="13"/>
      <c r="C63" s="14"/>
      <c r="D63" s="14"/>
      <c r="E63" s="15"/>
      <c r="F63" s="15"/>
    </row>
    <row r="64" spans="1:6" s="7" customFormat="1" ht="12" hidden="1">
      <c r="A64" s="14"/>
      <c r="B64" s="14"/>
      <c r="C64" s="14"/>
      <c r="D64" s="14"/>
      <c r="E64" s="15"/>
      <c r="F64" s="15"/>
    </row>
    <row r="65" spans="1:6" s="7" customFormat="1" ht="12" hidden="1">
      <c r="A65" s="14"/>
      <c r="B65" s="14"/>
      <c r="C65" s="14"/>
      <c r="D65" s="14"/>
      <c r="E65" s="15"/>
      <c r="F65" s="15"/>
    </row>
    <row r="66" spans="1:6" s="7" customFormat="1" ht="12" hidden="1">
      <c r="A66" s="14"/>
      <c r="B66" s="14"/>
      <c r="C66" s="14"/>
      <c r="D66" s="14"/>
      <c r="E66" s="15"/>
      <c r="F66" s="15"/>
    </row>
    <row r="67" spans="1:6" s="7" customFormat="1" ht="12">
      <c r="A67" s="14">
        <v>1</v>
      </c>
      <c r="B67" s="14" t="s">
        <v>77</v>
      </c>
      <c r="C67" s="14" t="s">
        <v>12</v>
      </c>
      <c r="D67" s="14">
        <v>7</v>
      </c>
      <c r="E67" s="15">
        <v>250000</v>
      </c>
      <c r="F67" s="15">
        <f>PRODUCT(E67,D67)</f>
        <v>1750000</v>
      </c>
    </row>
    <row r="68" spans="1:6" s="7" customFormat="1" ht="12">
      <c r="A68" s="14">
        <v>2</v>
      </c>
      <c r="B68" s="14" t="s">
        <v>22</v>
      </c>
      <c r="C68" s="14"/>
      <c r="D68" s="14"/>
      <c r="E68" s="15"/>
      <c r="F68" s="15"/>
    </row>
    <row r="69" spans="1:6" s="7" customFormat="1" ht="15" customHeight="1">
      <c r="A69" s="14">
        <v>3</v>
      </c>
      <c r="B69" s="14" t="s">
        <v>82</v>
      </c>
      <c r="C69" s="14" t="s">
        <v>12</v>
      </c>
      <c r="D69" s="14">
        <v>5</v>
      </c>
      <c r="E69" s="15">
        <v>150000</v>
      </c>
      <c r="F69" s="15">
        <f>D69*E69</f>
        <v>750000</v>
      </c>
    </row>
    <row r="70" spans="1:6" s="7" customFormat="1" ht="12">
      <c r="A70" s="14">
        <v>4</v>
      </c>
      <c r="B70" s="14" t="s">
        <v>83</v>
      </c>
      <c r="C70" s="14" t="s">
        <v>12</v>
      </c>
      <c r="D70" s="14">
        <v>1</v>
      </c>
      <c r="E70" s="15">
        <v>140000</v>
      </c>
      <c r="F70" s="15">
        <f>E70*D70</f>
        <v>140000</v>
      </c>
    </row>
    <row r="71" spans="1:6" s="7" customFormat="1" ht="12" hidden="1">
      <c r="A71" s="14"/>
      <c r="B71" s="14"/>
      <c r="C71" s="14"/>
      <c r="D71" s="14"/>
      <c r="E71" s="15"/>
      <c r="F71" s="15"/>
    </row>
    <row r="72" spans="1:6" s="7" customFormat="1" ht="12" hidden="1">
      <c r="A72" s="14"/>
      <c r="B72" s="14"/>
      <c r="C72" s="14"/>
      <c r="D72" s="14"/>
      <c r="E72" s="15"/>
      <c r="F72" s="15"/>
    </row>
    <row r="73" spans="1:6" s="7" customFormat="1" ht="12" hidden="1">
      <c r="A73" s="14">
        <v>1.7</v>
      </c>
      <c r="B73" s="14" t="s">
        <v>40</v>
      </c>
      <c r="C73" s="14" t="s">
        <v>12</v>
      </c>
      <c r="D73" s="14">
        <v>1</v>
      </c>
      <c r="E73" s="15">
        <v>240000</v>
      </c>
      <c r="F73" s="15">
        <v>240000</v>
      </c>
    </row>
    <row r="74" spans="1:6" s="7" customFormat="1" ht="12" hidden="1">
      <c r="A74" s="14">
        <v>1.8</v>
      </c>
      <c r="B74" s="14" t="s">
        <v>39</v>
      </c>
      <c r="C74" s="14" t="s">
        <v>12</v>
      </c>
      <c r="D74" s="14">
        <v>6</v>
      </c>
      <c r="E74" s="15">
        <v>80000</v>
      </c>
      <c r="F74" s="15">
        <f>D74*E74</f>
        <v>480000</v>
      </c>
    </row>
    <row r="75" spans="1:6" s="7" customFormat="1" ht="12" hidden="1">
      <c r="A75" s="14"/>
      <c r="B75" s="14"/>
      <c r="C75" s="14"/>
      <c r="D75" s="14"/>
      <c r="E75" s="15"/>
      <c r="F75" s="15"/>
    </row>
    <row r="76" spans="1:6" s="7" customFormat="1" ht="12" hidden="1">
      <c r="A76" s="14"/>
      <c r="B76" s="14"/>
      <c r="C76" s="14"/>
      <c r="D76" s="14"/>
      <c r="E76" s="15"/>
      <c r="F76" s="15"/>
    </row>
    <row r="77" spans="1:6" s="7" customFormat="1" ht="12" hidden="1">
      <c r="A77" s="14"/>
      <c r="B77" s="14"/>
      <c r="C77" s="14"/>
      <c r="D77" s="14"/>
      <c r="E77" s="15"/>
      <c r="F77" s="15"/>
    </row>
    <row r="78" spans="1:6" s="7" customFormat="1" ht="12" hidden="1">
      <c r="A78" s="14"/>
      <c r="B78" s="14"/>
      <c r="C78" s="14"/>
      <c r="D78" s="14"/>
      <c r="E78" s="15"/>
      <c r="F78" s="15"/>
    </row>
    <row r="79" spans="1:6" s="7" customFormat="1" ht="12">
      <c r="A79" s="14">
        <v>5</v>
      </c>
      <c r="B79" s="14" t="s">
        <v>81</v>
      </c>
      <c r="C79" s="14" t="s">
        <v>23</v>
      </c>
      <c r="D79" s="14">
        <v>4</v>
      </c>
      <c r="E79" s="15">
        <v>70000</v>
      </c>
      <c r="F79" s="15">
        <f>D79*E79</f>
        <v>280000</v>
      </c>
    </row>
    <row r="80" spans="1:6" s="7" customFormat="1" ht="12">
      <c r="A80" s="14"/>
      <c r="B80" s="14" t="s">
        <v>35</v>
      </c>
      <c r="C80" s="14"/>
      <c r="D80" s="14"/>
      <c r="E80" s="15"/>
      <c r="F80" s="15"/>
    </row>
    <row r="81" spans="1:6" s="7" customFormat="1" ht="12" hidden="1">
      <c r="A81" s="14"/>
      <c r="B81" s="14"/>
      <c r="C81" s="14"/>
      <c r="D81" s="14"/>
      <c r="E81" s="15"/>
      <c r="F81" s="15"/>
    </row>
    <row r="82" spans="1:6" s="7" customFormat="1" ht="12" hidden="1">
      <c r="A82" s="14"/>
      <c r="B82" s="14"/>
      <c r="C82" s="14"/>
      <c r="D82" s="14"/>
      <c r="E82" s="15"/>
      <c r="F82" s="15"/>
    </row>
    <row r="83" spans="1:6" s="7" customFormat="1" ht="12">
      <c r="A83" s="14"/>
      <c r="B83" s="11" t="s">
        <v>74</v>
      </c>
      <c r="C83" s="14"/>
      <c r="D83" s="14"/>
      <c r="E83" s="15"/>
      <c r="F83" s="16">
        <f>SUM(F67+F69+F70+F79)</f>
        <v>2920000</v>
      </c>
    </row>
    <row r="84" spans="1:6" s="7" customFormat="1" ht="12" hidden="1">
      <c r="A84" s="14"/>
      <c r="B84" s="11"/>
      <c r="C84" s="14"/>
      <c r="D84" s="14"/>
      <c r="E84" s="14"/>
      <c r="F84" s="16"/>
    </row>
    <row r="85" spans="1:6" s="7" customFormat="1" ht="12" hidden="1">
      <c r="A85" s="14"/>
      <c r="B85" s="11"/>
      <c r="C85" s="14"/>
      <c r="D85" s="14"/>
      <c r="E85" s="14"/>
      <c r="F85" s="16"/>
    </row>
    <row r="86" spans="1:6" s="7" customFormat="1" ht="12" hidden="1">
      <c r="A86" s="14"/>
      <c r="B86" s="11"/>
      <c r="C86" s="14"/>
      <c r="D86" s="14"/>
      <c r="E86" s="14"/>
      <c r="F86" s="16"/>
    </row>
    <row r="87" spans="1:6" s="7" customFormat="1" ht="12" hidden="1"/>
    <row r="88" spans="1:6" s="7" customFormat="1" ht="12">
      <c r="A88" s="13" t="s">
        <v>67</v>
      </c>
      <c r="B88" s="17" t="s">
        <v>13</v>
      </c>
      <c r="C88" s="14"/>
      <c r="D88" s="14"/>
      <c r="E88" s="15"/>
      <c r="F88" s="15"/>
    </row>
    <row r="89" spans="1:6" s="7" customFormat="1" ht="13.5">
      <c r="A89" s="14">
        <v>1</v>
      </c>
      <c r="B89" s="14" t="s">
        <v>88</v>
      </c>
      <c r="C89" s="14" t="s">
        <v>27</v>
      </c>
      <c r="D89" s="14">
        <v>22</v>
      </c>
      <c r="E89" s="15">
        <v>4000</v>
      </c>
      <c r="F89" s="15">
        <f>D89*E89</f>
        <v>88000</v>
      </c>
    </row>
    <row r="90" spans="1:6" s="7" customFormat="1" ht="13.5">
      <c r="A90" s="14">
        <v>2</v>
      </c>
      <c r="B90" s="14" t="s">
        <v>30</v>
      </c>
      <c r="C90" s="14" t="s">
        <v>27</v>
      </c>
      <c r="D90" s="14">
        <v>910</v>
      </c>
      <c r="E90" s="15">
        <v>4000</v>
      </c>
      <c r="F90" s="15">
        <f t="shared" ref="F90:F91" si="0">D90*E90</f>
        <v>3640000</v>
      </c>
    </row>
    <row r="91" spans="1:6" s="7" customFormat="1" ht="13.5">
      <c r="A91" s="14">
        <v>3</v>
      </c>
      <c r="B91" s="14" t="s">
        <v>36</v>
      </c>
      <c r="C91" s="14" t="s">
        <v>27</v>
      </c>
      <c r="D91" s="14">
        <v>12</v>
      </c>
      <c r="E91" s="15">
        <v>4000</v>
      </c>
      <c r="F91" s="15">
        <f t="shared" si="0"/>
        <v>48000</v>
      </c>
    </row>
    <row r="92" spans="1:6" s="7" customFormat="1" ht="12">
      <c r="A92" s="14"/>
      <c r="B92" s="14" t="s">
        <v>37</v>
      </c>
      <c r="C92" s="14"/>
      <c r="D92" s="14"/>
      <c r="E92" s="15"/>
      <c r="F92" s="15"/>
    </row>
    <row r="93" spans="1:6" s="7" customFormat="1" ht="12">
      <c r="A93" s="14"/>
      <c r="B93" s="11" t="s">
        <v>74</v>
      </c>
      <c r="C93" s="14"/>
      <c r="D93" s="14"/>
      <c r="E93" s="15"/>
      <c r="F93" s="16">
        <f>SUM(F89:F92)</f>
        <v>3776000</v>
      </c>
    </row>
    <row r="94" spans="1:6" s="7" customFormat="1" ht="12" hidden="1">
      <c r="A94" s="36"/>
      <c r="B94" s="36"/>
      <c r="C94" s="36"/>
      <c r="D94" s="36"/>
      <c r="E94" s="35"/>
      <c r="F94" s="35"/>
    </row>
    <row r="95" spans="1:6" s="7" customFormat="1" ht="12">
      <c r="A95" s="25"/>
      <c r="B95" s="25"/>
      <c r="C95" s="25"/>
      <c r="D95" s="25"/>
      <c r="E95" s="27"/>
      <c r="F95" s="27"/>
    </row>
    <row r="96" spans="1:6" s="7" customFormat="1" ht="12">
      <c r="A96" s="25"/>
      <c r="B96" s="25"/>
      <c r="C96" s="25"/>
      <c r="D96" s="25"/>
      <c r="E96" s="27"/>
      <c r="F96" s="27"/>
    </row>
    <row r="97" spans="1:6" s="7" customFormat="1" ht="12">
      <c r="A97" s="25"/>
      <c r="B97" s="25"/>
      <c r="C97" s="25"/>
      <c r="D97" s="25"/>
      <c r="E97" s="27"/>
      <c r="F97" s="27"/>
    </row>
    <row r="98" spans="1:6" s="7" customFormat="1" ht="12">
      <c r="A98" s="25"/>
      <c r="B98" s="25"/>
      <c r="C98" s="25"/>
      <c r="D98" s="25"/>
      <c r="E98" s="27"/>
      <c r="F98" s="27"/>
    </row>
    <row r="99" spans="1:6" s="7" customFormat="1" ht="12">
      <c r="A99" s="25"/>
      <c r="B99" s="25"/>
      <c r="C99" s="25"/>
      <c r="D99" s="25"/>
      <c r="E99" s="27"/>
      <c r="F99" s="27"/>
    </row>
    <row r="100" spans="1:6" s="7" customFormat="1" ht="12">
      <c r="A100" s="25"/>
      <c r="B100" s="25"/>
      <c r="C100" s="25"/>
      <c r="D100" s="25"/>
      <c r="E100" s="27"/>
      <c r="F100" s="27"/>
    </row>
    <row r="101" spans="1:6" s="7" customFormat="1" ht="12">
      <c r="A101" s="25"/>
      <c r="B101" s="25"/>
      <c r="C101" s="25"/>
      <c r="D101" s="25"/>
      <c r="E101" s="27"/>
      <c r="F101" s="27"/>
    </row>
    <row r="102" spans="1:6" s="7" customFormat="1" ht="12">
      <c r="A102" s="13" t="s">
        <v>68</v>
      </c>
      <c r="B102" s="17" t="s">
        <v>14</v>
      </c>
      <c r="C102" s="14"/>
      <c r="D102" s="14"/>
      <c r="E102" s="15"/>
      <c r="F102" s="15"/>
    </row>
    <row r="103" spans="1:6" s="7" customFormat="1" ht="12" hidden="1">
      <c r="A103" s="14"/>
      <c r="B103" s="14"/>
      <c r="C103" s="14"/>
      <c r="D103" s="14"/>
      <c r="E103" s="15"/>
      <c r="F103" s="15"/>
    </row>
    <row r="104" spans="1:6" s="7" customFormat="1" ht="12">
      <c r="A104" s="14">
        <v>1</v>
      </c>
      <c r="B104" s="14" t="s">
        <v>24</v>
      </c>
      <c r="C104" s="14" t="s">
        <v>6</v>
      </c>
      <c r="D104" s="14">
        <v>50</v>
      </c>
      <c r="E104" s="15">
        <v>200</v>
      </c>
      <c r="F104" s="15">
        <f t="shared" ref="F104:F115" si="1">D104*E104</f>
        <v>10000</v>
      </c>
    </row>
    <row r="105" spans="1:6" s="7" customFormat="1" ht="12">
      <c r="A105" s="14">
        <v>2</v>
      </c>
      <c r="B105" s="14" t="s">
        <v>15</v>
      </c>
      <c r="C105" s="14" t="s">
        <v>6</v>
      </c>
      <c r="D105" s="15">
        <v>50</v>
      </c>
      <c r="E105" s="15">
        <v>250</v>
      </c>
      <c r="F105" s="15">
        <f t="shared" si="1"/>
        <v>12500</v>
      </c>
    </row>
    <row r="106" spans="1:6" s="7" customFormat="1" ht="12">
      <c r="A106" s="14">
        <v>3</v>
      </c>
      <c r="B106" s="14" t="s">
        <v>16</v>
      </c>
      <c r="C106" s="14" t="s">
        <v>6</v>
      </c>
      <c r="D106" s="15">
        <v>50</v>
      </c>
      <c r="E106" s="15">
        <v>200</v>
      </c>
      <c r="F106" s="15">
        <f t="shared" si="1"/>
        <v>10000</v>
      </c>
    </row>
    <row r="107" spans="1:6" s="7" customFormat="1" ht="12">
      <c r="A107" s="14">
        <v>4</v>
      </c>
      <c r="B107" s="14" t="s">
        <v>31</v>
      </c>
      <c r="C107" s="14" t="s">
        <v>21</v>
      </c>
      <c r="D107" s="14">
        <v>1</v>
      </c>
      <c r="E107" s="15">
        <v>200000</v>
      </c>
      <c r="F107" s="15">
        <f t="shared" si="1"/>
        <v>200000</v>
      </c>
    </row>
    <row r="108" spans="1:6" s="7" customFormat="1" ht="12">
      <c r="A108" s="14">
        <v>5</v>
      </c>
      <c r="B108" s="14" t="s">
        <v>17</v>
      </c>
      <c r="C108" s="14" t="s">
        <v>12</v>
      </c>
      <c r="D108" s="14">
        <v>19</v>
      </c>
      <c r="E108" s="15">
        <v>1500</v>
      </c>
      <c r="F108" s="15">
        <f t="shared" si="1"/>
        <v>28500</v>
      </c>
    </row>
    <row r="109" spans="1:6" s="7" customFormat="1" ht="12">
      <c r="A109" s="14">
        <v>6</v>
      </c>
      <c r="B109" s="14" t="s">
        <v>18</v>
      </c>
      <c r="C109" s="14" t="s">
        <v>12</v>
      </c>
      <c r="D109" s="14">
        <v>19</v>
      </c>
      <c r="E109" s="15">
        <v>2000</v>
      </c>
      <c r="F109" s="15">
        <f t="shared" si="1"/>
        <v>38000</v>
      </c>
    </row>
    <row r="110" spans="1:6" s="7" customFormat="1" ht="12">
      <c r="A110" s="14">
        <v>7</v>
      </c>
      <c r="B110" s="14" t="s">
        <v>19</v>
      </c>
      <c r="C110" s="14" t="s">
        <v>12</v>
      </c>
      <c r="D110" s="14">
        <v>20</v>
      </c>
      <c r="E110" s="15">
        <v>400</v>
      </c>
      <c r="F110" s="15">
        <f t="shared" si="1"/>
        <v>8000</v>
      </c>
    </row>
    <row r="111" spans="1:6" s="7" customFormat="1" ht="12">
      <c r="A111" s="14">
        <v>8</v>
      </c>
      <c r="B111" s="14" t="s">
        <v>20</v>
      </c>
      <c r="C111" s="14" t="s">
        <v>12</v>
      </c>
      <c r="D111" s="14">
        <v>20</v>
      </c>
      <c r="E111" s="15">
        <v>200</v>
      </c>
      <c r="F111" s="15">
        <f t="shared" si="1"/>
        <v>4000</v>
      </c>
    </row>
    <row r="112" spans="1:6" s="7" customFormat="1" ht="12">
      <c r="A112" s="21">
        <v>9</v>
      </c>
      <c r="B112" s="14" t="s">
        <v>25</v>
      </c>
      <c r="C112" s="14" t="s">
        <v>12</v>
      </c>
      <c r="D112" s="14">
        <v>1</v>
      </c>
      <c r="E112" s="15">
        <v>80000</v>
      </c>
      <c r="F112" s="15">
        <f t="shared" si="1"/>
        <v>80000</v>
      </c>
    </row>
    <row r="113" spans="1:7" s="7" customFormat="1" ht="12">
      <c r="A113" s="14">
        <v>10</v>
      </c>
      <c r="B113" s="14" t="s">
        <v>71</v>
      </c>
      <c r="C113" s="14" t="s">
        <v>21</v>
      </c>
      <c r="D113" s="14">
        <v>1</v>
      </c>
      <c r="E113" s="15">
        <v>200000</v>
      </c>
      <c r="F113" s="15">
        <f t="shared" si="1"/>
        <v>200000</v>
      </c>
    </row>
    <row r="114" spans="1:7" s="7" customFormat="1" ht="12">
      <c r="A114" s="14">
        <v>11</v>
      </c>
      <c r="B114" s="14" t="s">
        <v>78</v>
      </c>
      <c r="C114" s="14" t="s">
        <v>12</v>
      </c>
      <c r="D114" s="14">
        <v>15</v>
      </c>
      <c r="E114" s="15">
        <v>1000</v>
      </c>
      <c r="F114" s="15">
        <f t="shared" si="1"/>
        <v>15000</v>
      </c>
    </row>
    <row r="115" spans="1:7" s="7" customFormat="1" ht="12">
      <c r="A115" s="14">
        <v>12</v>
      </c>
      <c r="B115" s="21" t="s">
        <v>26</v>
      </c>
      <c r="C115" s="21" t="s">
        <v>12</v>
      </c>
      <c r="D115" s="21">
        <v>1</v>
      </c>
      <c r="E115" s="15">
        <v>70000</v>
      </c>
      <c r="F115" s="15">
        <f t="shared" si="1"/>
        <v>70000</v>
      </c>
    </row>
    <row r="116" spans="1:7" s="7" customFormat="1" ht="12" hidden="1">
      <c r="A116" s="21"/>
      <c r="B116" s="21"/>
      <c r="C116" s="21"/>
      <c r="D116" s="21"/>
      <c r="E116" s="15"/>
      <c r="F116" s="15"/>
    </row>
    <row r="117" spans="1:7" s="7" customFormat="1" ht="12">
      <c r="A117" s="14"/>
      <c r="B117" s="11" t="s">
        <v>49</v>
      </c>
      <c r="C117" s="14"/>
      <c r="D117" s="14"/>
      <c r="E117" s="15"/>
      <c r="F117" s="16">
        <f>SUM(F104,F105,F106,F108,F107,F109,F110,F111,F112,F113,F114,F115)</f>
        <v>676000</v>
      </c>
    </row>
    <row r="118" spans="1:7" s="7" customFormat="1" ht="12" hidden="1">
      <c r="A118" s="14"/>
      <c r="B118" s="14"/>
      <c r="C118" s="14"/>
      <c r="D118" s="14"/>
      <c r="E118" s="15"/>
      <c r="F118" s="15"/>
    </row>
    <row r="119" spans="1:7" s="7" customFormat="1" ht="12" hidden="1">
      <c r="A119" s="37"/>
      <c r="B119" s="38"/>
      <c r="C119" s="36"/>
      <c r="D119" s="36"/>
      <c r="E119" s="35"/>
      <c r="F119" s="35"/>
    </row>
    <row r="120" spans="1:7" s="7" customFormat="1" ht="15.75">
      <c r="A120" s="22"/>
      <c r="B120" s="23" t="s">
        <v>38</v>
      </c>
      <c r="C120" s="14"/>
      <c r="D120" s="14"/>
      <c r="E120" s="39"/>
      <c r="F120" s="40">
        <f>SUM(,F117,F93,F83,F61,F56,F47,F43,F34,F27,F21,F12)</f>
        <v>25187500</v>
      </c>
    </row>
    <row r="121" spans="1:7" s="7" customFormat="1" ht="12">
      <c r="A121" s="24"/>
      <c r="B121" s="25"/>
      <c r="C121" s="25"/>
      <c r="D121" s="25"/>
      <c r="E121" s="26"/>
      <c r="F121" s="27"/>
    </row>
    <row r="122" spans="1:7" s="7" customFormat="1" ht="12" hidden="1">
      <c r="A122" s="24"/>
      <c r="B122" s="25"/>
      <c r="C122" s="25"/>
      <c r="D122" s="25"/>
      <c r="E122" s="26"/>
      <c r="F122" s="27"/>
    </row>
    <row r="123" spans="1:7" s="7" customFormat="1" ht="12">
      <c r="A123" s="24"/>
      <c r="B123" s="25"/>
      <c r="C123" s="25"/>
      <c r="D123" s="25"/>
      <c r="E123" s="27"/>
      <c r="F123" s="27"/>
    </row>
    <row r="124" spans="1:7" s="7" customFormat="1" ht="12" hidden="1">
      <c r="A124" s="24"/>
      <c r="B124" s="25"/>
      <c r="C124" s="25"/>
      <c r="D124" s="25"/>
      <c r="E124" s="27"/>
      <c r="F124" s="27"/>
    </row>
    <row r="125" spans="1:7" s="7" customFormat="1" ht="12" hidden="1">
      <c r="A125" s="24"/>
      <c r="B125" s="25"/>
      <c r="C125" s="25"/>
      <c r="D125" s="25"/>
      <c r="E125" s="27"/>
      <c r="F125" s="27"/>
      <c r="G125" s="8"/>
    </row>
    <row r="126" spans="1:7" s="7" customFormat="1" ht="12">
      <c r="A126" s="25" t="s">
        <v>89</v>
      </c>
      <c r="B126" s="25"/>
      <c r="C126" s="25"/>
      <c r="D126" s="25"/>
      <c r="E126" s="27"/>
      <c r="F126" s="27"/>
    </row>
    <row r="127" spans="1:7" s="7" customFormat="1" ht="12">
      <c r="A127" s="24"/>
      <c r="B127" s="25"/>
      <c r="C127" s="25"/>
      <c r="D127" s="25"/>
      <c r="E127" s="25"/>
      <c r="F127" s="25"/>
    </row>
    <row r="128" spans="1:7" s="7" customFormat="1" ht="12" hidden="1">
      <c r="A128" s="31"/>
      <c r="B128" s="32"/>
      <c r="C128" s="25"/>
      <c r="D128" s="25"/>
      <c r="E128" s="25"/>
      <c r="F128" s="25"/>
    </row>
    <row r="129" spans="1:6" s="7" customFormat="1" ht="12" hidden="1">
      <c r="A129" s="24"/>
      <c r="B129" s="32"/>
      <c r="C129" s="25"/>
      <c r="D129" s="25"/>
      <c r="E129" s="25"/>
      <c r="F129" s="25"/>
    </row>
    <row r="130" spans="1:6" s="7" customFormat="1" ht="12">
      <c r="A130" s="24"/>
      <c r="B130" s="25"/>
      <c r="C130" s="25"/>
      <c r="D130" s="25"/>
      <c r="E130" s="25"/>
      <c r="F130" s="25"/>
    </row>
    <row r="131" spans="1:6" s="7" customFormat="1" ht="12">
      <c r="A131" s="24"/>
      <c r="B131" s="25"/>
      <c r="C131" s="28" t="s">
        <v>91</v>
      </c>
      <c r="D131" s="29"/>
      <c r="E131" s="30"/>
      <c r="F131" s="30"/>
    </row>
    <row r="132" spans="1:6" s="7" customFormat="1" hidden="1">
      <c r="A132" s="24"/>
      <c r="B132" s="25"/>
      <c r="C132" s="9"/>
      <c r="D132" s="9"/>
      <c r="E132" s="9"/>
      <c r="F132" s="9"/>
    </row>
    <row r="133" spans="1:6" s="7" customFormat="1">
      <c r="A133" s="24"/>
      <c r="B133" s="25"/>
      <c r="C133" s="9"/>
      <c r="D133" s="9"/>
      <c r="E133" s="9"/>
      <c r="F133" s="9"/>
    </row>
    <row r="134" spans="1:6" s="7" customFormat="1">
      <c r="A134" s="24"/>
      <c r="B134" s="25"/>
      <c r="C134" s="32" t="s">
        <v>72</v>
      </c>
      <c r="D134" s="9"/>
      <c r="E134" s="9"/>
      <c r="F134" s="9"/>
    </row>
    <row r="135" spans="1:6" s="7" customFormat="1">
      <c r="A135" s="24"/>
      <c r="B135" s="25"/>
      <c r="C135" s="34"/>
      <c r="D135" s="25"/>
      <c r="E135" s="9"/>
      <c r="F135" s="9"/>
    </row>
    <row r="136" spans="1:6" s="7" customFormat="1">
      <c r="A136" s="24"/>
      <c r="B136" s="25"/>
      <c r="C136" s="33" t="s">
        <v>90</v>
      </c>
      <c r="D136" s="10"/>
      <c r="E136" s="10"/>
      <c r="F136" s="9"/>
    </row>
    <row r="137" spans="1:6" s="7" customFormat="1">
      <c r="A137" s="24"/>
      <c r="B137" s="25"/>
      <c r="C137" s="1"/>
      <c r="D137" s="1"/>
      <c r="E137" s="27"/>
      <c r="F137" s="9"/>
    </row>
    <row r="138" spans="1:6" s="7" customFormat="1">
      <c r="A138" s="24"/>
      <c r="B138" s="25"/>
      <c r="C138" s="9"/>
      <c r="D138" s="9"/>
      <c r="E138" s="9"/>
      <c r="F138" s="9"/>
    </row>
    <row r="139" spans="1:6">
      <c r="A139" s="1"/>
      <c r="B139" s="1"/>
      <c r="F139" s="9"/>
    </row>
    <row r="140" spans="1:6" s="5" customFormat="1" ht="14.25">
      <c r="A140" s="4"/>
      <c r="B140" s="4"/>
      <c r="F140" s="9"/>
    </row>
    <row r="141" spans="1:6">
      <c r="A141" s="1"/>
      <c r="B141" s="1"/>
      <c r="F141" s="10"/>
    </row>
    <row r="142" spans="1:6">
      <c r="A142" s="1"/>
      <c r="B142" s="1"/>
      <c r="F142" s="30"/>
    </row>
    <row r="143" spans="1:6">
      <c r="A143" s="1"/>
      <c r="B143" s="1"/>
      <c r="C143" s="1"/>
      <c r="D143" s="1"/>
      <c r="E143" s="27"/>
      <c r="F143" s="30"/>
    </row>
    <row r="144" spans="1:6">
      <c r="A144" s="1"/>
      <c r="B144" s="9"/>
      <c r="C144" s="1"/>
      <c r="D144" s="1"/>
      <c r="E144" s="1"/>
      <c r="F144" s="1"/>
    </row>
    <row r="145" spans="1:6">
      <c r="A145" s="1"/>
      <c r="B145" s="10"/>
      <c r="C145" s="1"/>
      <c r="D145" s="1"/>
      <c r="E145" s="1"/>
      <c r="F145" s="1"/>
    </row>
    <row r="146" spans="1:6">
      <c r="A146" s="1"/>
      <c r="B146" s="9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</sheetData>
  <mergeCells count="2">
    <mergeCell ref="A1:F1"/>
    <mergeCell ref="A2:F2"/>
  </mergeCells>
  <phoneticPr fontId="0" type="noConversion"/>
  <pageMargins left="0.511811023622047" right="0.511811023622047" top="0.59055118110236204" bottom="0.59055118110236204" header="0.39370078740157499" footer="0.39370078740157499"/>
  <pageSetup paperSize="9" fitToWidth="3" fitToHeight="3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devis</vt:lpstr>
      <vt:lpstr>devis!Print_Area</vt:lpstr>
      <vt:lpstr>devis!Print_Titles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smic</dc:creator>
  <cp:lastModifiedBy>USER</cp:lastModifiedBy>
  <cp:lastPrinted>2015-02-06T05:28:54Z</cp:lastPrinted>
  <dcterms:created xsi:type="dcterms:W3CDTF">2004-10-21T13:47:04Z</dcterms:created>
  <dcterms:modified xsi:type="dcterms:W3CDTF">2018-01-28T15:39:29Z</dcterms:modified>
</cp:coreProperties>
</file>